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-准入自测" sheetId="1" state="visible" r:id="rId1"/>
    <sheet name="2-付现总额" sheetId="2" state="visible" r:id="rId2"/>
    <sheet name="3-现金流压力" sheetId="3" state="visible" r:id="rId3"/>
    <sheet name="4-入账折旧" sheetId="4" state="visible" r:id="rId4"/>
    <sheet name="5-融资预评估" sheetId="5" state="visible" r:id="rId5"/>
    <sheet name="6-付现三档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B8873B"/>
      <sz val="14"/>
    </font>
    <font>
      <color rgb="006B6B70"/>
      <sz val="9"/>
    </font>
    <font>
      <b val="1"/>
      <sz val="10"/>
    </font>
    <font>
      <sz val="10"/>
    </font>
    <font>
      <b val="1"/>
      <color rgb="00B8873B"/>
      <sz val="11"/>
    </font>
    <font>
      <sz val="9"/>
    </font>
    <font>
      <b val="1"/>
      <sz val="11"/>
    </font>
    <font>
      <color rgb="00A02020"/>
      <sz val="9"/>
    </font>
  </fonts>
  <fills count="5">
    <fill>
      <patternFill/>
    </fill>
    <fill>
      <patternFill patternType="gray125"/>
    </fill>
    <fill>
      <patternFill patternType="solid">
        <fgColor rgb="00F5EFE3"/>
      </patternFill>
    </fill>
    <fill>
      <patternFill patternType="solid">
        <fgColor rgb="00E8F5E9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D9D2C5"/>
      </left>
      <right style="thin">
        <color rgb="00D9D2C5"/>
      </right>
      <top style="thin">
        <color rgb="00D9D2C5"/>
      </top>
      <bottom style="thin">
        <color rgb="00D9D2C5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0" borderId="0" pivotButton="0" quotePrefix="0" xfId="0"/>
    <xf numFmtId="0" fontId="2" fillId="0" borderId="1" applyAlignment="1" pivotButton="0" quotePrefix="0" xfId="0">
      <alignment vertical="top" wrapText="1"/>
    </xf>
    <xf numFmtId="4" fontId="4" fillId="4" borderId="1" applyAlignment="1" pivotButton="0" quotePrefix="0" xfId="0">
      <alignment vertical="top" wrapText="1"/>
    </xf>
    <xf numFmtId="0" fontId="5" fillId="0" borderId="0" pivotButton="0" quotePrefix="0" xfId="0"/>
    <xf numFmtId="4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4" fillId="0" borderId="0" pivotButton="0" quotePrefix="0" xfId="0"/>
    <xf numFmtId="4" fontId="0" fillId="4" borderId="1" pivotButton="0" quotePrefix="0" xfId="0"/>
    <xf numFmtId="0" fontId="7" fillId="0" borderId="1" pivotButton="0" quotePrefix="0" xfId="0"/>
    <xf numFmtId="164" fontId="7" fillId="0" borderId="1" pivotButton="0" quotePrefix="0" xfId="0"/>
    <xf numFmtId="0" fontId="6" fillId="0" borderId="0" pivotButton="0" quotePrefix="0" xfId="0"/>
    <xf numFmtId="0" fontId="8" fillId="0" borderId="0" applyAlignment="1" pivotButton="0" quotePrefix="0" xfId="0">
      <alignment vertical="top" wrapText="1"/>
    </xf>
    <xf numFmtId="0" fontId="0" fillId="4" borderId="1" pivotButton="0" quotePrefix="0" xfId="0"/>
    <xf numFmtId="4" fontId="0" fillId="0" borderId="0" pivotButton="0" quotePrefix="0" xfId="0"/>
    <xf numFmtId="0" fontId="0" fillId="4" borderId="0" pivotButton="0" quotePrefix="0" xfId="0"/>
    <xf numFmtId="0" fontId="8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 wrapText="1"/>
    </xf>
    <xf numFmtId="4" fontId="4" fillId="4" borderId="1" pivotButton="0" quotePrefix="0" xfId="0"/>
    <xf numFmtId="4" fontId="4" fillId="0" borderId="1" pivotButton="0" quotePrefix="0" xfId="0"/>
    <xf numFmtId="2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12" customWidth="1" min="2" max="2"/>
    <col width="62" customWidth="1" min="3" max="3"/>
    <col width="9" customWidth="1" min="4" max="4"/>
    <col width="26" customWidth="1" min="5" max="5"/>
  </cols>
  <sheetData>
    <row r="1">
      <c r="A1" s="1" t="inlineStr">
        <is>
          <t>参拍准入自测表（10 项，全勾才能进入下一步）</t>
        </is>
      </c>
    </row>
    <row r="2">
      <c r="A2" s="2" t="inlineStr">
        <is>
          <t>用法：能打勾的填「是」，打不了勾的填「否」。任一「否」＝ 停在准入环节，不要交保证金。</t>
        </is>
      </c>
    </row>
    <row r="4">
      <c r="A4" s="3" t="inlineStr">
        <is>
          <t>#</t>
        </is>
      </c>
      <c r="B4" s="3" t="inlineStr">
        <is>
          <t>四道门</t>
        </is>
      </c>
      <c r="C4" s="3" t="inlineStr">
        <is>
          <t>检查项</t>
        </is>
      </c>
      <c r="D4" s="3" t="inlineStr">
        <is>
          <t>是/否</t>
        </is>
      </c>
      <c r="E4" s="3" t="inlineStr">
        <is>
          <t>证据或备注</t>
        </is>
      </c>
    </row>
    <row r="5">
      <c r="A5" s="4" t="n">
        <v>1</v>
      </c>
      <c r="B5" s="4" t="inlineStr">
        <is>
          <t>① 主体资格</t>
        </is>
      </c>
      <c r="C5" s="4" t="inlineStr">
        <is>
          <t>买受主体已确定（企业或拟设项目公司直接竞买，不做自然人代持后二次过户）</t>
        </is>
      </c>
      <c r="D5" s="5" t="inlineStr"/>
      <c r="E5" s="4" t="inlineStr"/>
    </row>
    <row r="6">
      <c r="A6" s="4" t="n">
        <v>2</v>
      </c>
      <c r="B6" s="4" t="inlineStr">
        <is>
          <t>① 主体资格</t>
        </is>
      </c>
      <c r="C6" s="4" t="inlineStr">
        <is>
          <t>章程/内部决策已确认（如需股东会、董事会决议，已取得）</t>
        </is>
      </c>
      <c r="D6" s="5" t="inlineStr"/>
      <c r="E6" s="4" t="inlineStr"/>
    </row>
    <row r="7">
      <c r="A7" s="4" t="n">
        <v>3</v>
      </c>
      <c r="B7" s="4" t="inlineStr">
        <is>
          <t>① 主体资格</t>
        </is>
      </c>
      <c r="C7" s="4" t="inlineStr">
        <is>
          <t>已核查原业主是否失信被执行人（影响能否取得增值税专票、能否抵扣）</t>
        </is>
      </c>
      <c r="D7" s="5" t="inlineStr"/>
      <c r="E7" s="4" t="inlineStr"/>
    </row>
    <row r="8">
      <c r="A8" s="4" t="n">
        <v>4</v>
      </c>
      <c r="B8" s="4" t="inlineStr">
        <is>
          <t>② 权属红线</t>
        </is>
      </c>
      <c r="C8" s="4" t="inlineStr">
        <is>
          <t>不动产权证已办（无证＝后续无法办抵押登记）</t>
        </is>
      </c>
      <c r="D8" s="5" t="inlineStr"/>
      <c r="E8" s="4" t="inlineStr"/>
    </row>
    <row r="9">
      <c r="A9" s="4" t="n">
        <v>5</v>
      </c>
      <c r="B9" s="4" t="inlineStr">
        <is>
          <t>② 权属红线</t>
        </is>
      </c>
      <c r="C9" s="4" t="inlineStr">
        <is>
          <t>土地性质为出让（非集体、非划拨；划拨需先补缴出让金）</t>
        </is>
      </c>
      <c r="D9" s="5" t="inlineStr"/>
      <c r="E9" s="4" t="inlineStr"/>
    </row>
    <row r="10">
      <c r="A10" s="4" t="n">
        <v>6</v>
      </c>
      <c r="B10" s="4" t="inlineStr">
        <is>
          <t>② 权属红线</t>
        </is>
      </c>
      <c r="C10" s="4" t="inlineStr">
        <is>
          <t>规划用途与实际使用一致（不一致要问清过户与继续使用的可行性）</t>
        </is>
      </c>
      <c r="D10" s="5" t="inlineStr"/>
      <c r="E10" s="4" t="inlineStr"/>
    </row>
    <row r="11">
      <c r="A11" s="4" t="n">
        <v>7</v>
      </c>
      <c r="B11" s="4" t="inlineStr">
        <is>
          <t>② 权属红线</t>
        </is>
      </c>
      <c r="C11" s="4" t="inlineStr">
        <is>
          <t>土地与房屋未被切割占用、建成年份与证载一致</t>
        </is>
      </c>
      <c r="D11" s="5" t="inlineStr"/>
      <c r="E11" s="4" t="inlineStr"/>
    </row>
    <row r="12">
      <c r="A12" s="4" t="n">
        <v>8</v>
      </c>
      <c r="B12" s="4" t="inlineStr">
        <is>
          <t>③ 占用清场</t>
        </is>
      </c>
      <c r="C12" s="4" t="inlineStr">
        <is>
          <t>已现场看样（公告：未看样视为对现状确认，责任自负）</t>
        </is>
      </c>
      <c r="D12" s="5" t="inlineStr"/>
      <c r="E12" s="4" t="inlineStr"/>
    </row>
    <row r="13">
      <c r="A13" s="4" t="n">
        <v>9</v>
      </c>
      <c r="B13" s="4" t="inlineStr">
        <is>
          <t>③ 占用清场</t>
        </is>
      </c>
      <c r="C13" s="4" t="inlineStr">
        <is>
          <t>已知占用情况与腾退安排（法院腾退需时间，交付时点不可预期）</t>
        </is>
      </c>
      <c r="D13" s="5" t="inlineStr"/>
      <c r="E13" s="4" t="inlineStr"/>
    </row>
    <row r="14">
      <c r="A14" s="4" t="n">
        <v>10</v>
      </c>
      <c r="B14" s="4" t="inlineStr">
        <is>
          <t>④ 租约真实性</t>
        </is>
      </c>
      <c r="C14" s="4" t="inlineStr">
        <is>
          <t>已核查租赁（备案、租金流水、实际占有）——防倒签与长期低价租约</t>
        </is>
      </c>
      <c r="D14" s="5" t="inlineStr"/>
      <c r="E14" s="4" t="inlineStr"/>
    </row>
    <row r="16">
      <c r="A16" s="6" t="inlineStr">
        <is>
          <t>通过项数</t>
        </is>
      </c>
      <c r="D16">
        <f>COUNTIF(D5:D14,"是")</f>
        <v/>
      </c>
    </row>
    <row r="17">
      <c r="A17" s="6" t="inlineStr">
        <is>
          <t>结论</t>
        </is>
      </c>
      <c r="D17">
        <f>IF(COUNTIF(D5:D14,"是")=10,"可以进入付现测算","未通过：先解决打不了勾的项")</f>
        <v/>
      </c>
    </row>
    <row r="19">
      <c r="A19" s="2" t="inlineStr">
        <is>
          <t>口径说明：本表只做自我筛查，不替代律师、评估机构与主管部门意见；资格类问题一律以不动产登记、住建、税务部门口径为准。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26" customWidth="1" min="1" max="1"/>
    <col width="70" customWidth="1" min="2" max="2"/>
    <col width="16" customWidth="1" min="3" max="3"/>
  </cols>
  <sheetData>
    <row r="1">
      <c r="A1" s="1" t="inlineStr">
        <is>
          <t>付现总额测算表（记住：付现 ≠ 成交价）</t>
        </is>
      </c>
    </row>
    <row r="2">
      <c r="A2" s="2" t="inlineStr">
        <is>
          <t>黄色格填数；其余自动算。口径见文末说明。</t>
        </is>
      </c>
    </row>
    <row r="4">
      <c r="A4" s="3" t="inlineStr">
        <is>
          <t>项目</t>
        </is>
      </c>
      <c r="B4" s="3" t="inlineStr">
        <is>
          <t>口径/说明</t>
        </is>
      </c>
      <c r="C4" s="3" t="inlineStr">
        <is>
          <t>金额（万元）</t>
        </is>
      </c>
    </row>
    <row r="5">
      <c r="A5" s="4" t="inlineStr">
        <is>
          <t>成交价</t>
        </is>
      </c>
      <c r="B5" s="7" t="inlineStr">
        <is>
          <t>你的最高举牌价（含加价后的成交价）</t>
        </is>
      </c>
      <c r="C5" s="8" t="n">
        <v>0</v>
      </c>
    </row>
    <row r="6">
      <c r="A6" s="4" t="inlineStr">
        <is>
          <t>买方契税</t>
        </is>
      </c>
      <c r="B6" s="7" t="inlineStr">
        <is>
          <t>契税税率按当地与主体性质确认（企业受让通常3%起，具体以税务口径为准）</t>
        </is>
      </c>
      <c r="C6" s="8">
        <f>C5*0.03</f>
        <v/>
      </c>
    </row>
    <row r="7">
      <c r="A7" s="4" t="inlineStr">
        <is>
          <t>印花税</t>
        </is>
      </c>
      <c r="B7" s="7" t="inlineStr">
        <is>
          <t>产权转移书据，按合同金额比例（以税务口径为准）</t>
        </is>
      </c>
      <c r="C7" s="8">
        <f>C5*0.0005</f>
        <v/>
      </c>
    </row>
    <row r="8">
      <c r="A8" s="4" t="inlineStr">
        <is>
          <t>垫付卖方税费（预留）</t>
        </is>
      </c>
      <c r="B8" s="7" t="inlineStr">
        <is>
          <t>公告常写"被执行人税费由买受人先行垫付、在拍卖款中优先受偿"——先按现金支出预留</t>
        </is>
      </c>
      <c r="C8" s="8" t="n">
        <v>0</v>
      </c>
    </row>
    <row r="9">
      <c r="A9" s="4" t="inlineStr">
        <is>
          <t>历史欠税与欠费</t>
        </is>
      </c>
      <c r="B9" s="7" t="inlineStr">
        <is>
          <t>水电气、物业、供暖等；公告写"未明确缴费义务人的由买受人自行协商"</t>
        </is>
      </c>
      <c r="C9" s="8" t="n">
        <v>0</v>
      </c>
    </row>
    <row r="10">
      <c r="A10" s="4" t="inlineStr">
        <is>
          <t>土地出让金（如需）</t>
        </is>
      </c>
      <c r="B10" s="7" t="inlineStr">
        <is>
          <t>划拨/集体转出让、或超标部分补缴</t>
        </is>
      </c>
      <c r="C10" s="8" t="n">
        <v>0</v>
      </c>
    </row>
    <row r="11">
      <c r="A11" s="4" t="inlineStr">
        <is>
          <t>过户登记与工本费</t>
        </is>
      </c>
      <c r="B11" s="7" t="inlineStr">
        <is>
          <t>登记费、交易服务费等</t>
        </is>
      </c>
      <c r="C11" s="8" t="n">
        <v>0</v>
      </c>
    </row>
    <row r="12">
      <c r="A12" s="4" t="inlineStr">
        <is>
          <t>改造维修与环保消防整改</t>
        </is>
      </c>
      <c r="B12" s="7" t="inlineStr">
        <is>
          <t>厂房按实际需求估，含消防、环评、能耗</t>
        </is>
      </c>
      <c r="C12" s="8" t="n">
        <v>0</v>
      </c>
    </row>
    <row r="13">
      <c r="A13" s="4" t="inlineStr">
        <is>
          <t>清场与腾退预留</t>
        </is>
      </c>
      <c r="B13" s="7" t="inlineStr">
        <is>
          <t>腾退期不可预期，建议预留 3–6 个月资金占用与协调成本</t>
        </is>
      </c>
      <c r="C13" s="8" t="n">
        <v>0</v>
      </c>
    </row>
    <row r="14">
      <c r="A14" s="9" t="inlineStr">
        <is>
          <t>付现总额</t>
        </is>
      </c>
      <c r="C14" s="10">
        <f>SUM(C5:C13)</f>
        <v/>
      </c>
    </row>
    <row r="16">
      <c r="A16" s="6" t="inlineStr">
        <is>
          <t>三项重点提醒</t>
        </is>
      </c>
    </row>
    <row r="17">
      <c r="A17" s="11" t="inlineStr">
        <is>
          <t>① 卖方税费往往要你先垫："先税后证"，不结清过不了户；不垫＝可能构成悔拍（保证金不退，且可能承担重新拍卖差价）。</t>
        </is>
      </c>
    </row>
    <row r="18">
      <c r="A18" s="11" t="inlineStr">
        <is>
          <t>② 垫付税款的税前扣除存疑：完税凭证抬头是卖方，企业垫付后能否作为"与取得收入有关的支出"税前列支，需与主管税务机关确认。</t>
        </is>
      </c>
    </row>
    <row r="19">
      <c r="A19" s="11" t="inlineStr">
        <is>
          <t>③ 土地增值税弹性最大：四级超率累进（30%/40%/50%/60%），扣除项目能否取得原始凭证直接决定结果；凭证缺失时核定征收需税务机关认定。</t>
        </is>
      </c>
    </row>
  </sheetData>
  <mergeCells count="3">
    <mergeCell ref="A17:C17"/>
    <mergeCell ref="A18:C18"/>
    <mergeCell ref="A19:C1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66" customWidth="1" min="1" max="1"/>
    <col width="18" customWidth="1" min="2" max="2"/>
  </cols>
  <sheetData>
    <row r="1">
      <c r="A1" s="1" t="inlineStr">
        <is>
          <t>拍后 6 个月现金流压力测试</t>
        </is>
      </c>
    </row>
    <row r="2">
      <c r="A2" s="2" t="inlineStr">
        <is>
          <t>两条不等式 + 一个临界值。任何一条不过，就不建议举牌。</t>
        </is>
      </c>
    </row>
    <row r="4">
      <c r="A4" s="12" t="inlineStr">
        <is>
          <t>A. 可动用现金（万元）</t>
        </is>
      </c>
      <c r="B4" s="13" t="n">
        <v>0</v>
      </c>
    </row>
    <row r="5">
      <c r="A5" s="12" t="inlineStr">
        <is>
          <t>B. 付现总额（万元，取自「2-付现总额」）</t>
        </is>
      </c>
      <c r="B5" s="13">
        <f>'2-付现总额'!C14</f>
        <v/>
      </c>
    </row>
    <row r="6">
      <c r="A6" s="12" t="inlineStr">
        <is>
          <t>C. 拍后 6 个月经营净现金流（万元，正数填正）</t>
        </is>
      </c>
      <c r="B6" s="13" t="n">
        <v>0</v>
      </c>
    </row>
    <row r="7">
      <c r="A7" s="12" t="inlineStr">
        <is>
          <t>D. 存量贷款 6 个月月供合计（万元）</t>
        </is>
      </c>
      <c r="B7" s="13" t="n">
        <v>0</v>
      </c>
    </row>
    <row r="8">
      <c r="A8" s="12" t="inlineStr">
        <is>
          <t>E. 新增贷款 6 个月月供合计（万元）</t>
        </is>
      </c>
      <c r="B8" s="13" t="n">
        <v>0</v>
      </c>
    </row>
    <row r="10">
      <c r="A10" s="6" t="inlineStr">
        <is>
          <t>不等式①：可动用现金 ≥ 付现总额 × 1.15（留 15% 应急）</t>
        </is>
      </c>
      <c r="B10" s="14">
        <f>IF(B4&gt;=B5*1.15,"通过","不通过")</f>
        <v/>
      </c>
    </row>
    <row r="11">
      <c r="A11" s="6" t="inlineStr">
        <is>
          <t>不等式②：拍后 6 个月净流出 + 存量月供 + 新增月供 ≤ 可动用现金 − 付现总额</t>
        </is>
      </c>
      <c r="B11" s="14">
        <f>IF((B6-B7-B8)&lt;=(B4-B5),"通过","不通过")</f>
        <v/>
      </c>
    </row>
    <row r="12">
      <c r="A12" s="6" t="inlineStr">
        <is>
          <t>临界值③：付现总额 / 可动用现金（&gt;30% 高风险，&gt;50% 不建议参拍）</t>
        </is>
      </c>
      <c r="B12" s="15">
        <f>IFERROR(B5/B4,"")</f>
        <v/>
      </c>
    </row>
    <row r="14">
      <c r="A14" s="16" t="inlineStr">
        <is>
          <t>临界值判读：≤30% 相对安全｜30%–50% 高风险（现金缓冲薄，腾退或整改超支就会断）｜&gt;50% 不建议参拍。</t>
        </is>
      </c>
    </row>
    <row r="15" ht="60" customHeight="1">
      <c r="A15" s="17" t="inlineStr">
        <is>
          <t>交叉违约提醒：《商业银行金融资产风险分类办法》（2023-07-01 施行）以债务人履约能力为中心——本行债务中超过一定比例被分类为不良、或所有银行债务中逾期超 90 天达一定比例的，各银行可能将全部债权归为不良。拍下资产导致现金流紧绷、原有贷款逾期，会牵动所有银行授信。具体阈值与适用以该办法原文及各行口径为准。</t>
        </is>
      </c>
    </row>
  </sheetData>
  <mergeCells count="1">
    <mergeCell ref="A15:C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60" customWidth="1" min="3" max="3"/>
  </cols>
  <sheetData>
    <row r="1">
      <c r="A1" s="1" t="inlineStr">
        <is>
          <t>资产入账、折旧与持有环节税费</t>
        </is>
      </c>
    </row>
    <row r="2">
      <c r="A2" s="2" t="inlineStr">
        <is>
          <t>参数可调；默认值仅为常见口径，实际以企业会计政策与主管税务机关口径为准。</t>
        </is>
      </c>
    </row>
    <row r="4">
      <c r="A4" s="12" t="inlineStr">
        <is>
          <t>入账价值（万元，按实际支付对价）</t>
        </is>
      </c>
      <c r="B4" s="18" t="n">
        <v>0</v>
      </c>
      <c r="C4" s="2" t="inlineStr">
        <is>
          <t>成交价及相关税费构成固定资产成本；发票缺失时以法院文书与完税凭证备查</t>
        </is>
      </c>
    </row>
    <row r="5">
      <c r="A5" s="12" t="inlineStr">
        <is>
          <t>折旧年限（年）</t>
        </is>
      </c>
      <c r="B5" s="18" t="n">
        <v>20</v>
      </c>
      <c r="C5" s="2" t="inlineStr">
        <is>
          <t>房屋建筑物税法最低折旧年限通常 20 年（直线法）</t>
        </is>
      </c>
    </row>
    <row r="6">
      <c r="A6" s="12" t="inlineStr">
        <is>
          <t>残值率</t>
        </is>
      </c>
      <c r="B6" s="18" t="n">
        <v>0.05</v>
      </c>
      <c r="C6" s="2" t="inlineStr">
        <is>
          <t>企业自定，常见 5%</t>
        </is>
      </c>
    </row>
    <row r="8">
      <c r="A8" s="6" t="inlineStr">
        <is>
          <t>年折旧额（万元）</t>
        </is>
      </c>
      <c r="B8" s="19">
        <f>IFERROR(B4*(1-B6)/B5,"")</f>
        <v/>
      </c>
    </row>
    <row r="9">
      <c r="A9" s="6" t="inlineStr">
        <is>
          <t>月折旧额（万元）</t>
        </is>
      </c>
      <c r="B9" s="19">
        <f>IFERROR(B8/12,"")</f>
        <v/>
      </c>
    </row>
    <row r="11">
      <c r="A11" s="6" t="inlineStr">
        <is>
          <t>持有环节（每年固定支出）</t>
        </is>
      </c>
    </row>
    <row r="13">
      <c r="A13" s="12" t="inlineStr">
        <is>
          <t>房产原值扣除比例</t>
        </is>
      </c>
      <c r="B13" s="20" t="n">
        <v>0.3</v>
      </c>
    </row>
    <row r="14">
      <c r="A14" s="12" t="inlineStr">
        <is>
          <t>从价税率</t>
        </is>
      </c>
      <c r="B14" s="20" t="n">
        <v>0.012</v>
      </c>
    </row>
    <row r="15">
      <c r="A15" s="12" t="inlineStr">
        <is>
          <t>年租金收入（万元，从租时填）</t>
        </is>
      </c>
      <c r="B15" s="20" t="n">
        <v>0</v>
      </c>
    </row>
    <row r="16">
      <c r="A16" s="12" t="inlineStr">
        <is>
          <t>土地面积（㎡）</t>
        </is>
      </c>
      <c r="B16" s="20" t="n">
        <v>0</v>
      </c>
    </row>
    <row r="17">
      <c r="A17" s="12" t="inlineStr">
        <is>
          <t>土地使用税标准（元/㎡·年）</t>
        </is>
      </c>
      <c r="B17" s="20" t="n">
        <v>8</v>
      </c>
    </row>
    <row r="19">
      <c r="A19" s="21" t="inlineStr">
        <is>
          <t>注意：房、土两税在过户完成后由买受人承接，是每年持续流出的现金，报价时常被漏算。</t>
        </is>
      </c>
    </row>
  </sheetData>
  <mergeCells count="1">
    <mergeCell ref="A19:C1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>
      <c r="A1" s="1" t="inlineStr">
        <is>
          <t>融资可行性预评估（孰低法 + 月供承受度）</t>
        </is>
      </c>
    </row>
    <row r="2">
      <c r="A2" s="2" t="inlineStr">
        <is>
          <t>法拍资产可融资，成数与期限通常低于普通抵押贷；以下为自查口径，不代表银行承诺。</t>
        </is>
      </c>
    </row>
    <row r="4">
      <c r="A4" s="12" t="inlineStr">
        <is>
          <t>司法评估价/处置参考价（万元）</t>
        </is>
      </c>
      <c r="B4" s="18" t="n">
        <v>0</v>
      </c>
    </row>
    <row r="5">
      <c r="A5" s="12" t="inlineStr">
        <is>
          <t>拍卖成交价（万元）</t>
        </is>
      </c>
      <c r="B5" s="18" t="n">
        <v>0</v>
      </c>
    </row>
    <row r="6">
      <c r="A6" s="12" t="inlineStr">
        <is>
          <t>银行内部评估价（万元，需银行出具）</t>
        </is>
      </c>
      <c r="B6" s="18" t="n">
        <v>0</v>
      </c>
    </row>
    <row r="7">
      <c r="A7" s="12" t="inlineStr">
        <is>
          <t>银行抵押成数（%，工业/商办通常低于住宅）</t>
        </is>
      </c>
      <c r="B7" s="18" t="n">
        <v>0.5</v>
      </c>
    </row>
    <row r="9">
      <c r="A9" s="6" t="inlineStr">
        <is>
          <t>孰低值（万元）</t>
        </is>
      </c>
      <c r="B9" s="19">
        <f>IFERROR(MIN(B4:B6),"")</f>
        <v/>
      </c>
    </row>
    <row r="10">
      <c r="A10" s="6" t="inlineStr">
        <is>
          <t>可贷上限（万元）= 孰低值 × 成数</t>
        </is>
      </c>
      <c r="B10" s="19">
        <f>IFERROR(B9*B7,"")</f>
        <v/>
      </c>
    </row>
    <row r="11">
      <c r="A11" s="6" t="inlineStr">
        <is>
          <t>资金缺口（万元）= 付现总额 − 可贷上限</t>
        </is>
      </c>
      <c r="B11" s="19">
        <f>IFERROR('2-付现总额'!C14-B10,"")</f>
        <v/>
      </c>
    </row>
    <row r="13">
      <c r="A13" s="6" t="inlineStr">
        <is>
          <t>月供承受度（银行通常看总负债月供/经营净现金流）</t>
        </is>
      </c>
    </row>
    <row r="14">
      <c r="A14" s="12" t="inlineStr">
        <is>
          <t>经营净现金流（月，万元）</t>
        </is>
      </c>
      <c r="B14" s="20" t="n">
        <v>0</v>
      </c>
    </row>
    <row r="15">
      <c r="A15" s="12" t="inlineStr">
        <is>
          <t>存量月供 + 新增月供（万元）</t>
        </is>
      </c>
      <c r="B15" s="20" t="n">
        <v>0</v>
      </c>
    </row>
    <row r="16">
      <c r="A16" s="6" t="inlineStr">
        <is>
          <t>月供占比</t>
        </is>
      </c>
      <c r="B16" s="22">
        <f>IFERROR(B15/B14,"")</f>
        <v/>
      </c>
    </row>
    <row r="17">
      <c r="A17" s="16" t="inlineStr">
        <is>
          <t>判读：≤50% 相对可控｜50%–70% 偏紧｜&gt;70% 不建议（各行口径不同，以银行审批为准）</t>
        </is>
      </c>
    </row>
    <row r="19" ht="40" customHeight="1">
      <c r="A19" s="17" t="inlineStr">
        <is>
          <t>时间提醒：拍卖余款有明确期限，逾期即构成悔拍；法拍按揭通常需预审批，建议开拍前 10 日以上启动，并准备"贷款批不下来"的备选资金。</t>
        </is>
      </c>
    </row>
  </sheetData>
  <mergeCells count="1">
    <mergeCell ref="A19:C19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40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付现总额三档测算（500 / 1000 / 1500 万）</t>
        </is>
      </c>
    </row>
    <row r="2">
      <c r="A2" s="2" t="inlineStr">
        <is>
          <t>只改黄色格：成交价与各项比例；其余自动算。比例默认为经验值，用前务必按当地税务口径校准。</t>
        </is>
      </c>
    </row>
    <row r="4">
      <c r="A4" s="23" t="inlineStr">
        <is>
          <t>项目</t>
        </is>
      </c>
      <c r="B4" s="23" t="inlineStr">
        <is>
          <t>取数口径</t>
        </is>
      </c>
      <c r="C4" s="23" t="inlineStr">
        <is>
          <t>500 万档</t>
        </is>
      </c>
      <c r="D4" s="23" t="inlineStr">
        <is>
          <t>1000 万档</t>
        </is>
      </c>
      <c r="E4" s="23" t="inlineStr">
        <is>
          <t>1500 万档</t>
        </is>
      </c>
    </row>
    <row r="5">
      <c r="A5" s="12" t="inlineStr">
        <is>
          <t>成交价</t>
        </is>
      </c>
      <c r="B5" s="2" t="inlineStr">
        <is>
          <t>举牌举到的价</t>
        </is>
      </c>
      <c r="C5" s="24" t="n">
        <v>500</v>
      </c>
      <c r="D5" s="24" t="n">
        <v>1000</v>
      </c>
      <c r="E5" s="24" t="n">
        <v>1500</v>
      </c>
    </row>
    <row r="6">
      <c r="A6" s="12" t="inlineStr">
        <is>
          <t>买方契税（3%）</t>
        </is>
      </c>
      <c r="B6" s="2" t="inlineStr">
        <is>
          <t>企业受让常见 3%，以税务口径为准</t>
        </is>
      </c>
      <c r="C6" s="25">
        <f>C5*0.03</f>
        <v/>
      </c>
      <c r="D6" s="25">
        <f>D5*0.03</f>
        <v/>
      </c>
      <c r="E6" s="25">
        <f>E5*0.03</f>
        <v/>
      </c>
    </row>
    <row r="7">
      <c r="A7" s="12" t="inlineStr">
        <is>
          <t>印花税（0.05%）</t>
        </is>
      </c>
      <c r="B7" s="2" t="inlineStr">
        <is>
          <t>产权转移书据</t>
        </is>
      </c>
      <c r="C7" s="25">
        <f>C5*0.0005</f>
        <v/>
      </c>
      <c r="D7" s="25">
        <f>D5*0.0005</f>
        <v/>
      </c>
      <c r="E7" s="25">
        <f>E5*0.0005</f>
        <v/>
      </c>
    </row>
    <row r="8">
      <c r="A8" s="12" t="inlineStr">
        <is>
          <t>垫付卖方税费（预留 8%）</t>
        </is>
      </c>
      <c r="B8" s="2" t="inlineStr">
        <is>
          <t>公告普遍要求买受人垫付，按经验预留</t>
        </is>
      </c>
      <c r="C8" s="25">
        <f>C5*0.08</f>
        <v/>
      </c>
      <c r="D8" s="25">
        <f>D5*0.08</f>
        <v/>
      </c>
      <c r="E8" s="25">
        <f>E5*0.08</f>
        <v/>
      </c>
    </row>
    <row r="9">
      <c r="A9" s="12" t="inlineStr">
        <is>
          <t>历史欠费（预留 2%）</t>
        </is>
      </c>
      <c r="B9" s="2" t="inlineStr">
        <is>
          <t>水电气物业等，公告多写"自行协商"</t>
        </is>
      </c>
      <c r="C9" s="25">
        <f>C5*0.02</f>
        <v/>
      </c>
      <c r="D9" s="25">
        <f>D5*0.02</f>
        <v/>
      </c>
      <c r="E9" s="25">
        <f>E5*0.02</f>
        <v/>
      </c>
    </row>
    <row r="10">
      <c r="A10" s="12" t="inlineStr">
        <is>
          <t>土地出让金补缴（预留 3%）</t>
        </is>
      </c>
      <c r="B10" s="2" t="inlineStr">
        <is>
          <t>划拨/集体/超标部分；出让地可填 0</t>
        </is>
      </c>
      <c r="C10" s="25">
        <f>C5*0.03</f>
        <v/>
      </c>
      <c r="D10" s="25">
        <f>D5*0.03</f>
        <v/>
      </c>
      <c r="E10" s="25">
        <f>E5*0.03</f>
        <v/>
      </c>
    </row>
    <row r="11">
      <c r="A11" s="12" t="inlineStr">
        <is>
          <t>改造维修与环保消防（预留 5%）</t>
        </is>
      </c>
      <c r="B11" s="2" t="inlineStr">
        <is>
          <t>厂房按实际</t>
        </is>
      </c>
      <c r="C11" s="25">
        <f>C5*0.05</f>
        <v/>
      </c>
      <c r="D11" s="25">
        <f>D5*0.05</f>
        <v/>
      </c>
      <c r="E11" s="25">
        <f>E5*0.05</f>
        <v/>
      </c>
    </row>
    <row r="12">
      <c r="A12" s="12" t="inlineStr">
        <is>
          <t>清场与腾退预留（3 个月资金占用）</t>
        </is>
      </c>
      <c r="B12" s="2" t="inlineStr">
        <is>
          <t>法院腾退需时间</t>
        </is>
      </c>
      <c r="C12" s="25">
        <f>C5*0.03</f>
        <v/>
      </c>
      <c r="D12" s="25">
        <f>D5*0.03</f>
        <v/>
      </c>
      <c r="E12" s="25">
        <f>E5*0.03</f>
        <v/>
      </c>
    </row>
    <row r="13">
      <c r="A13" s="9" t="inlineStr">
        <is>
          <t>付现总额（万元）</t>
        </is>
      </c>
      <c r="C13" s="10">
        <f>SUM(C5:C12)</f>
        <v/>
      </c>
      <c r="D13" s="10">
        <f>SUM(D5:D12)</f>
        <v/>
      </c>
      <c r="E13" s="10">
        <f>SUM(E5:E12)</f>
        <v/>
      </c>
    </row>
    <row r="14">
      <c r="A14" s="6" t="inlineStr">
        <is>
          <t>付现/成交倍数（判断是否超 1.3 倍）</t>
        </is>
      </c>
      <c r="C14" s="26">
        <f>IFERROR(C13/C5,"")</f>
        <v/>
      </c>
      <c r="D14" s="26">
        <f>IFERROR(D13/D5,"")</f>
        <v/>
      </c>
      <c r="E14" s="26">
        <f>IFERROR(E13/E5,"")</f>
        <v/>
      </c>
    </row>
    <row r="15">
      <c r="A15" s="6" t="inlineStr">
        <is>
          <t>结论</t>
        </is>
      </c>
      <c r="C15" s="16">
        <f>IF(C14&gt;1.3,"超 1.3 倍：现金压力大，先压价","在常规区间（1.15–1.3）")</f>
        <v/>
      </c>
      <c r="D15" s="16">
        <f>IF(D14&gt;1.3,"超 1.3 倍：现金压力大，先压价","在常规区间（1.15–1.3）")</f>
        <v/>
      </c>
      <c r="E15" s="16">
        <f>IF(E14&gt;1.3,"超 1.3 倍：现金压力大，先压价","在常规区间（1.15–1.3）")</f>
        <v/>
      </c>
    </row>
    <row r="17" ht="34" customHeight="1">
      <c r="A17" s="17" t="inlineStr">
        <is>
          <t>提醒：垫付的卖方税款通常有申报/结算时限（各院不同，多为成交后 15 日内），逾期可能无法结算；另需预留持有环节的房产税与城镇土地使用税（见「4-入账折旧」表）。</t>
        </is>
      </c>
    </row>
  </sheetData>
  <mergeCells count="1">
    <mergeCell ref="A17:E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2026-10-19T00:25:18Z</dcterms:created>
  <dcterms:modified xsi:type="dcterms:W3CDTF">2026-10-19T01:15:48Z</dcterms:modified>
</cp:coreProperties>
</file>